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rlene\Desktop\Files for new website - Christina\"/>
    </mc:Choice>
  </mc:AlternateContent>
  <xr:revisionPtr revIDLastSave="0" documentId="8_{7F4E7F55-6FD4-4810-BCF8-FEB3D7C31CBE}" xr6:coauthVersionLast="36" xr6:coauthVersionMax="36" xr10:uidLastSave="{00000000-0000-0000-0000-000000000000}"/>
  <bookViews>
    <workbookView xWindow="0" yWindow="0" windowWidth="11500" windowHeight="7190" xr2:uid="{00000000-000D-0000-FFFF-FFFF00000000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4" i="1" s="1"/>
  <c r="D22" i="1" l="1"/>
  <c r="D26" i="1" s="1"/>
  <c r="D28" i="1" l="1"/>
  <c r="E13" i="2"/>
  <c r="E15" i="2" s="1"/>
  <c r="E17" i="2" s="1"/>
  <c r="B13" i="2"/>
  <c r="B16" i="2" s="1"/>
  <c r="B18" i="2" s="1"/>
  <c r="B20" i="2" s="1"/>
  <c r="E19" i="2" l="1"/>
</calcChain>
</file>

<file path=xl/sharedStrings.xml><?xml version="1.0" encoding="utf-8"?>
<sst xmlns="http://schemas.openxmlformats.org/spreadsheetml/2006/main" count="64" uniqueCount="44">
  <si>
    <t>Community Expenses</t>
  </si>
  <si>
    <t>Salaries - Support</t>
  </si>
  <si>
    <t>Employee Benefits / Taxes</t>
  </si>
  <si>
    <t>Salaries - **Staff</t>
  </si>
  <si>
    <t>Staff Training and Travel</t>
  </si>
  <si>
    <t>Marketing and Printing</t>
  </si>
  <si>
    <t>Cosultants - Other than HGF</t>
  </si>
  <si>
    <t>HGF Coaching and Administrative Fee</t>
  </si>
  <si>
    <t>Community-wide Celebration</t>
  </si>
  <si>
    <t>Local Organization Training Expenses, meals, etc.</t>
  </si>
  <si>
    <t>Miscellaneous (supplies, staff expenses, etc.)</t>
  </si>
  <si>
    <t>TOTAL Community Expenses</t>
  </si>
  <si>
    <t>Community Contribution</t>
  </si>
  <si>
    <t>HGF Matching Grant***</t>
  </si>
  <si>
    <t>Incentive Grants***</t>
  </si>
  <si>
    <t>Subtract HGF Coaching and Administrative Fee</t>
  </si>
  <si>
    <t>HGF Matching Grant*** Final Cash Total</t>
  </si>
  <si>
    <t>TOTAL Program Expenses</t>
  </si>
  <si>
    <t>HGF Grant</t>
  </si>
  <si>
    <t>Subtract HGF Coaching and Administrative fee</t>
  </si>
  <si>
    <t>TOTAL HGF Cash to community</t>
  </si>
  <si>
    <t>HGF Coaching and Administrative Fee*****</t>
  </si>
  <si>
    <t>***** This fee is not a cash fee, rather it is deducted from the grant</t>
  </si>
  <si>
    <t>Community Cash Expense</t>
  </si>
  <si>
    <t>Notes:</t>
  </si>
  <si>
    <t>TOTAL HGF Cash to Community</t>
  </si>
  <si>
    <t>HGF Coaching and Administrative Fee****</t>
  </si>
  <si>
    <t>**** This fee is not a cash fee; rather, it is deducted from the grant</t>
  </si>
  <si>
    <t>HGF Matching Grant*****</t>
  </si>
  <si>
    <t>Subtract HGF Coaching and Administrative Fee****</t>
  </si>
  <si>
    <r>
      <t xml:space="preserve">Community:  </t>
    </r>
    <r>
      <rPr>
        <b/>
        <sz val="14"/>
        <color theme="2" tint="-9.9978637043366805E-2"/>
        <rFont val="Calibri"/>
        <family val="2"/>
        <scheme val="minor"/>
      </rPr>
      <t>insert community name here</t>
    </r>
  </si>
  <si>
    <t>Salaries - Staff**</t>
  </si>
  <si>
    <t>** LIFE &amp; LEGACY program manager a minimum of 3 days per week</t>
  </si>
  <si>
    <t>Consultants - Other than HGF</t>
  </si>
  <si>
    <t>Formulas set below this line</t>
  </si>
  <si>
    <t>Insert any additional lines here</t>
  </si>
  <si>
    <r>
      <t xml:space="preserve">TOTAL Matched Program Expense </t>
    </r>
    <r>
      <rPr>
        <sz val="10"/>
        <color theme="1"/>
        <rFont val="Calibri"/>
        <family val="2"/>
        <scheme val="minor"/>
      </rPr>
      <t>(max $300,000)</t>
    </r>
  </si>
  <si>
    <t>ALL Cohorts</t>
  </si>
  <si>
    <t xml:space="preserve">*** Based on Partner community's decision on amount of incentive, times the number of organizations participating.  </t>
  </si>
  <si>
    <t>***** HGF will pay 33% of the budget up to $100,000 per year, minus the administrative fee of $6,250</t>
  </si>
  <si>
    <t xml:space="preserve">Year 3  PROPOSED Budget                  </t>
  </si>
  <si>
    <t>Year 3  Proposed Budget</t>
  </si>
  <si>
    <r>
      <t>LIFE &amp; LEGACY</t>
    </r>
    <r>
      <rPr>
        <b/>
        <vertAlign val="superscript"/>
        <sz val="14"/>
        <color theme="0"/>
        <rFont val="Calibri"/>
        <family val="2"/>
        <scheme val="minor"/>
      </rPr>
      <t>TM</t>
    </r>
  </si>
  <si>
    <t>Harold Grinspoon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</si>
</sst>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IrisUPC"/>
      <family val="2"/>
    </font>
    <font>
      <sz val="11"/>
      <color theme="2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3" fontId="0" fillId="0" borderId="0" xfId="0" applyNumberFormat="1"/>
    <xf numFmtId="164" fontId="2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3" fontId="2" fillId="0" borderId="0" xfId="0" applyNumberFormat="1" applyFont="1" applyFill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Protection="1"/>
    <xf numFmtId="164" fontId="4" fillId="0" borderId="0" xfId="0" applyNumberFormat="1" applyFont="1" applyProtection="1"/>
    <xf numFmtId="0" fontId="0" fillId="0" borderId="0" xfId="0" applyProtection="1"/>
    <xf numFmtId="164" fontId="0" fillId="0" borderId="0" xfId="0" applyNumberForma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" fillId="2" borderId="0" xfId="0" applyFont="1" applyFill="1" applyProtection="1"/>
    <xf numFmtId="0" fontId="2" fillId="0" borderId="0" xfId="0" applyFont="1" applyProtection="1"/>
    <xf numFmtId="0" fontId="2" fillId="0" borderId="2" xfId="0" applyFont="1" applyBorder="1" applyProtection="1"/>
    <xf numFmtId="164" fontId="2" fillId="0" borderId="2" xfId="0" applyNumberFormat="1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3" fontId="2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0" fontId="6" fillId="3" borderId="2" xfId="0" applyFont="1" applyFill="1" applyBorder="1" applyProtection="1"/>
    <xf numFmtId="0" fontId="6" fillId="0" borderId="0" xfId="0" applyFont="1" applyFill="1" applyBorder="1" applyProtection="1"/>
    <xf numFmtId="164" fontId="6" fillId="3" borderId="1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4" xfId="0" applyNumberFormat="1" applyFont="1" applyBorder="1" applyProtection="1"/>
    <xf numFmtId="3" fontId="6" fillId="0" borderId="2" xfId="0" applyNumberFormat="1" applyFont="1" applyBorder="1" applyProtection="1"/>
    <xf numFmtId="3" fontId="6" fillId="0" borderId="0" xfId="0" applyNumberFormat="1" applyFont="1" applyFill="1" applyBorder="1" applyProtection="1"/>
    <xf numFmtId="164" fontId="6" fillId="0" borderId="2" xfId="0" applyNumberFormat="1" applyFont="1" applyBorder="1" applyProtection="1"/>
    <xf numFmtId="3" fontId="2" fillId="0" borderId="0" xfId="0" applyNumberFormat="1" applyFont="1" applyProtection="1"/>
    <xf numFmtId="164" fontId="2" fillId="0" borderId="0" xfId="0" applyNumberFormat="1" applyFont="1" applyProtection="1"/>
    <xf numFmtId="0" fontId="2" fillId="0" borderId="0" xfId="0" applyFont="1" applyAlignment="1" applyProtection="1">
      <alignment wrapText="1"/>
    </xf>
    <xf numFmtId="164" fontId="5" fillId="2" borderId="1" xfId="0" applyNumberFormat="1" applyFont="1" applyFill="1" applyBorder="1" applyProtection="1"/>
    <xf numFmtId="0" fontId="2" fillId="0" borderId="4" xfId="0" applyFont="1" applyBorder="1" applyProtection="1"/>
    <xf numFmtId="0" fontId="5" fillId="2" borderId="1" xfId="0" applyFont="1" applyFill="1" applyBorder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Protection="1"/>
    <xf numFmtId="0" fontId="2" fillId="0" borderId="8" xfId="0" applyFont="1" applyBorder="1" applyProtection="1"/>
    <xf numFmtId="164" fontId="9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4" fontId="5" fillId="2" borderId="0" xfId="0" applyNumberFormat="1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164" fontId="11" fillId="3" borderId="0" xfId="0" applyNumberFormat="1" applyFont="1" applyFill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/>
    </xf>
    <xf numFmtId="164" fontId="7" fillId="2" borderId="0" xfId="0" applyNumberFormat="1" applyFont="1" applyFill="1" applyAlignment="1" applyProtection="1">
      <alignment horizontal="center" vertical="center" wrapText="1"/>
    </xf>
    <xf numFmtId="164" fontId="7" fillId="2" borderId="10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textRotation="180" wrapText="1"/>
      <protection locked="0"/>
    </xf>
    <xf numFmtId="0" fontId="9" fillId="0" borderId="6" xfId="0" applyFont="1" applyBorder="1" applyAlignment="1" applyProtection="1">
      <alignment horizontal="center" vertical="center" textRotation="180" wrapText="1"/>
      <protection locked="0"/>
    </xf>
    <xf numFmtId="0" fontId="9" fillId="0" borderId="9" xfId="0" applyFont="1" applyBorder="1" applyAlignment="1" applyProtection="1">
      <alignment horizontal="center" vertical="center" textRotation="180" wrapText="1"/>
      <protection locked="0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7" zoomScaleNormal="100" workbookViewId="0">
      <selection activeCell="H23" sqref="H23"/>
    </sheetView>
  </sheetViews>
  <sheetFormatPr defaultColWidth="8.90625" defaultRowHeight="14.5" x14ac:dyDescent="0.35"/>
  <cols>
    <col min="1" max="1" width="3.54296875" style="11" customWidth="1"/>
    <col min="2" max="2" width="46.81640625" style="11" customWidth="1"/>
    <col min="3" max="3" width="2.453125" style="11" customWidth="1"/>
    <col min="4" max="4" width="21.6328125" style="12" customWidth="1"/>
    <col min="5" max="16384" width="8.90625" style="11"/>
  </cols>
  <sheetData>
    <row r="1" spans="1:6" s="9" customFormat="1" ht="39.65" customHeight="1" x14ac:dyDescent="0.45">
      <c r="B1" s="48" t="s">
        <v>37</v>
      </c>
      <c r="C1" s="8"/>
      <c r="D1" s="47" t="s">
        <v>43</v>
      </c>
    </row>
    <row r="2" spans="1:6" s="9" customFormat="1" ht="21" x14ac:dyDescent="0.45">
      <c r="B2" s="8"/>
      <c r="C2" s="8"/>
      <c r="D2" s="54" t="s">
        <v>42</v>
      </c>
    </row>
    <row r="3" spans="1:6" s="45" customFormat="1" ht="39.65" customHeight="1" x14ac:dyDescent="0.35">
      <c r="C3" s="46"/>
      <c r="D3" s="49" t="s">
        <v>40</v>
      </c>
    </row>
    <row r="4" spans="1:6" s="9" customFormat="1" ht="18.5" x14ac:dyDescent="0.45">
      <c r="B4" s="3" t="s">
        <v>30</v>
      </c>
      <c r="D4" s="10"/>
    </row>
    <row r="5" spans="1:6" ht="3.65" customHeight="1" x14ac:dyDescent="0.35"/>
    <row r="6" spans="1:6" s="13" customFormat="1" ht="21" customHeight="1" x14ac:dyDescent="0.35">
      <c r="C6" s="14"/>
      <c r="D6" s="55" t="s">
        <v>41</v>
      </c>
    </row>
    <row r="7" spans="1:6" s="13" customFormat="1" ht="15.5" x14ac:dyDescent="0.35">
      <c r="C7" s="14"/>
      <c r="D7" s="55"/>
    </row>
    <row r="8" spans="1:6" s="16" customFormat="1" ht="16" thickBot="1" x14ac:dyDescent="0.4">
      <c r="A8" s="42"/>
      <c r="B8" s="15" t="s">
        <v>0</v>
      </c>
      <c r="D8" s="56"/>
    </row>
    <row r="9" spans="1:6" s="6" customFormat="1" ht="17" customHeight="1" thickTop="1" x14ac:dyDescent="0.35">
      <c r="A9" s="57" t="s">
        <v>35</v>
      </c>
      <c r="B9" s="39" t="s">
        <v>31</v>
      </c>
      <c r="D9" s="2">
        <v>0</v>
      </c>
    </row>
    <row r="10" spans="1:6" s="6" customFormat="1" ht="17" customHeight="1" x14ac:dyDescent="0.35">
      <c r="A10" s="58"/>
      <c r="B10" s="39" t="s">
        <v>1</v>
      </c>
      <c r="D10" s="2">
        <v>0</v>
      </c>
    </row>
    <row r="11" spans="1:6" s="51" customFormat="1" ht="17" customHeight="1" x14ac:dyDescent="0.35">
      <c r="A11" s="58"/>
      <c r="B11" s="50" t="s">
        <v>2</v>
      </c>
      <c r="D11" s="52">
        <v>0</v>
      </c>
      <c r="F11" s="53"/>
    </row>
    <row r="12" spans="1:6" s="6" customFormat="1" ht="17" customHeight="1" x14ac:dyDescent="0.35">
      <c r="A12" s="58"/>
      <c r="B12" s="39" t="s">
        <v>9</v>
      </c>
      <c r="D12" s="2">
        <v>0</v>
      </c>
    </row>
    <row r="13" spans="1:6" s="6" customFormat="1" ht="17" customHeight="1" x14ac:dyDescent="0.35">
      <c r="A13" s="58"/>
      <c r="B13" s="39" t="s">
        <v>5</v>
      </c>
      <c r="D13" s="2">
        <v>0</v>
      </c>
    </row>
    <row r="14" spans="1:6" s="6" customFormat="1" ht="17" customHeight="1" x14ac:dyDescent="0.35">
      <c r="A14" s="58"/>
      <c r="B14" s="39" t="s">
        <v>8</v>
      </c>
      <c r="C14" s="7"/>
      <c r="D14" s="2">
        <v>0</v>
      </c>
    </row>
    <row r="15" spans="1:6" s="6" customFormat="1" ht="17" customHeight="1" x14ac:dyDescent="0.35">
      <c r="A15" s="58"/>
      <c r="B15" s="39" t="s">
        <v>4</v>
      </c>
      <c r="D15" s="2">
        <v>0</v>
      </c>
    </row>
    <row r="16" spans="1:6" s="6" customFormat="1" ht="17" customHeight="1" x14ac:dyDescent="0.35">
      <c r="A16" s="58"/>
      <c r="B16" s="39" t="s">
        <v>14</v>
      </c>
      <c r="D16" s="2">
        <v>0</v>
      </c>
    </row>
    <row r="17" spans="1:4" s="41" customFormat="1" ht="17" customHeight="1" x14ac:dyDescent="0.35">
      <c r="A17" s="58"/>
      <c r="B17" s="40" t="s">
        <v>10</v>
      </c>
      <c r="C17" s="4"/>
      <c r="D17" s="5">
        <v>0</v>
      </c>
    </row>
    <row r="18" spans="1:4" s="6" customFormat="1" ht="17" customHeight="1" thickBot="1" x14ac:dyDescent="0.4">
      <c r="A18" s="59"/>
      <c r="B18" s="39" t="s">
        <v>33</v>
      </c>
      <c r="D18" s="2">
        <v>0</v>
      </c>
    </row>
    <row r="19" spans="1:4" s="16" customFormat="1" ht="17" customHeight="1" thickTop="1" x14ac:dyDescent="0.35">
      <c r="A19" s="43"/>
      <c r="B19" s="17" t="s">
        <v>26</v>
      </c>
      <c r="C19" s="19"/>
      <c r="D19" s="18">
        <v>6250</v>
      </c>
    </row>
    <row r="20" spans="1:4" s="16" customFormat="1" ht="17" customHeight="1" thickBot="1" x14ac:dyDescent="0.4">
      <c r="B20" s="19"/>
      <c r="C20" s="19"/>
      <c r="D20" s="44" t="s">
        <v>34</v>
      </c>
    </row>
    <row r="21" spans="1:4" s="9" customFormat="1" ht="22.25" customHeight="1" thickBot="1" x14ac:dyDescent="0.5">
      <c r="B21" s="36" t="s">
        <v>17</v>
      </c>
      <c r="C21" s="22"/>
      <c r="D21" s="34">
        <f>SUM(D9:D19)</f>
        <v>6250</v>
      </c>
    </row>
    <row r="22" spans="1:4" s="16" customFormat="1" ht="16" thickBot="1" x14ac:dyDescent="0.4">
      <c r="B22" s="35" t="s">
        <v>36</v>
      </c>
      <c r="C22" s="21"/>
      <c r="D22" s="38">
        <f>IF(D21&lt;=300000, D21, "$300,000")</f>
        <v>6250</v>
      </c>
    </row>
    <row r="23" spans="1:4" s="16" customFormat="1" ht="16" thickBot="1" x14ac:dyDescent="0.4">
      <c r="B23" s="35"/>
      <c r="C23" s="21"/>
      <c r="D23" s="37"/>
    </row>
    <row r="24" spans="1:4" s="13" customFormat="1" ht="16" thickBot="1" x14ac:dyDescent="0.4">
      <c r="B24" s="23" t="s">
        <v>12</v>
      </c>
      <c r="C24" s="24"/>
      <c r="D24" s="25" t="str">
        <f>IF(D21=6250,("$0"),IF(D21&gt;300000,(D21-100000),(D21*0.666)))</f>
        <v>$0</v>
      </c>
    </row>
    <row r="25" spans="1:4" s="16" customFormat="1" ht="16" thickBot="1" x14ac:dyDescent="0.4">
      <c r="B25" s="17"/>
      <c r="C25" s="20"/>
      <c r="D25" s="26"/>
    </row>
    <row r="26" spans="1:4" s="13" customFormat="1" ht="16" thickBot="1" x14ac:dyDescent="0.4">
      <c r="B26" s="23" t="s">
        <v>28</v>
      </c>
      <c r="C26" s="24"/>
      <c r="D26" s="25">
        <f>IF(D21=6250, (D21), (D22/3))</f>
        <v>6250</v>
      </c>
    </row>
    <row r="27" spans="1:4" s="16" customFormat="1" ht="15.5" x14ac:dyDescent="0.35">
      <c r="B27" s="17" t="s">
        <v>29</v>
      </c>
      <c r="C27" s="20"/>
      <c r="D27" s="27">
        <v>-6250</v>
      </c>
    </row>
    <row r="28" spans="1:4" s="13" customFormat="1" ht="15.5" x14ac:dyDescent="0.35">
      <c r="B28" s="28" t="s">
        <v>25</v>
      </c>
      <c r="C28" s="29"/>
      <c r="D28" s="30">
        <f>SUM(D26,D27)</f>
        <v>0</v>
      </c>
    </row>
    <row r="29" spans="1:4" s="16" customFormat="1" ht="10.75" customHeight="1" x14ac:dyDescent="0.35">
      <c r="C29" s="31"/>
      <c r="D29" s="32"/>
    </row>
    <row r="30" spans="1:4" s="33" customFormat="1" ht="19.25" customHeight="1" x14ac:dyDescent="0.35">
      <c r="B30" s="60" t="s">
        <v>32</v>
      </c>
      <c r="C30" s="60"/>
      <c r="D30" s="61"/>
    </row>
    <row r="31" spans="1:4" s="33" customFormat="1" ht="28.75" customHeight="1" x14ac:dyDescent="0.35">
      <c r="B31" s="60" t="s">
        <v>38</v>
      </c>
      <c r="C31" s="60"/>
      <c r="D31" s="61"/>
    </row>
    <row r="32" spans="1:4" s="33" customFormat="1" ht="17.399999999999999" customHeight="1" x14ac:dyDescent="0.35">
      <c r="B32" s="60" t="s">
        <v>27</v>
      </c>
      <c r="C32" s="60"/>
      <c r="D32" s="61"/>
    </row>
    <row r="33" spans="2:4" s="33" customFormat="1" ht="29.4" customHeight="1" x14ac:dyDescent="0.35">
      <c r="B33" s="60" t="s">
        <v>39</v>
      </c>
      <c r="C33" s="60"/>
      <c r="D33" s="61"/>
    </row>
    <row r="34" spans="2:4" s="16" customFormat="1" ht="15.5" x14ac:dyDescent="0.35">
      <c r="D34" s="32"/>
    </row>
  </sheetData>
  <sheetProtection selectLockedCells="1"/>
  <mergeCells count="6">
    <mergeCell ref="D6:D8"/>
    <mergeCell ref="A9:A18"/>
    <mergeCell ref="B31:D31"/>
    <mergeCell ref="B32:D32"/>
    <mergeCell ref="B33:D33"/>
    <mergeCell ref="B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A26" sqref="A26"/>
    </sheetView>
  </sheetViews>
  <sheetFormatPr defaultRowHeight="14.5" x14ac:dyDescent="0.35"/>
  <cols>
    <col min="1" max="1" width="39.08984375" customWidth="1"/>
    <col min="3" max="3" width="4.6328125" customWidth="1"/>
    <col min="4" max="4" width="30.54296875" customWidth="1"/>
  </cols>
  <sheetData>
    <row r="1" spans="1:5" x14ac:dyDescent="0.35">
      <c r="A1" t="s">
        <v>3</v>
      </c>
      <c r="B1" s="1">
        <v>65000</v>
      </c>
      <c r="D1" t="s">
        <v>3</v>
      </c>
      <c r="E1" s="1">
        <v>65000</v>
      </c>
    </row>
    <row r="2" spans="1:5" x14ac:dyDescent="0.35">
      <c r="A2" t="s">
        <v>1</v>
      </c>
      <c r="B2" s="1">
        <v>10000</v>
      </c>
      <c r="D2" t="s">
        <v>1</v>
      </c>
      <c r="E2" s="1">
        <v>10000</v>
      </c>
    </row>
    <row r="3" spans="1:5" x14ac:dyDescent="0.35">
      <c r="A3" t="s">
        <v>2</v>
      </c>
      <c r="B3" s="1">
        <v>8000</v>
      </c>
      <c r="D3" t="s">
        <v>2</v>
      </c>
      <c r="E3" s="1">
        <v>8000</v>
      </c>
    </row>
    <row r="4" spans="1:5" x14ac:dyDescent="0.35">
      <c r="A4" t="s">
        <v>4</v>
      </c>
      <c r="B4" s="1">
        <v>5000</v>
      </c>
      <c r="D4" t="s">
        <v>4</v>
      </c>
      <c r="E4" s="1">
        <v>5000</v>
      </c>
    </row>
    <row r="5" spans="1:5" x14ac:dyDescent="0.35">
      <c r="A5" t="s">
        <v>9</v>
      </c>
      <c r="B5" s="1">
        <v>6000</v>
      </c>
      <c r="D5" t="s">
        <v>9</v>
      </c>
      <c r="E5" s="1">
        <v>6000</v>
      </c>
    </row>
    <row r="6" spans="1:5" x14ac:dyDescent="0.35">
      <c r="A6" t="s">
        <v>5</v>
      </c>
      <c r="B6" s="1">
        <v>26500</v>
      </c>
      <c r="D6" t="s">
        <v>5</v>
      </c>
      <c r="E6" s="1">
        <v>26500</v>
      </c>
    </row>
    <row r="7" spans="1:5" x14ac:dyDescent="0.35">
      <c r="A7" t="s">
        <v>6</v>
      </c>
      <c r="B7" s="1">
        <v>5000</v>
      </c>
      <c r="D7" t="s">
        <v>6</v>
      </c>
      <c r="E7" s="1">
        <v>5000</v>
      </c>
    </row>
    <row r="8" spans="1:5" x14ac:dyDescent="0.35">
      <c r="A8" t="s">
        <v>14</v>
      </c>
      <c r="B8" s="1">
        <v>130000</v>
      </c>
      <c r="D8" t="s">
        <v>14</v>
      </c>
      <c r="E8" s="1">
        <v>130000</v>
      </c>
    </row>
    <row r="9" spans="1:5" x14ac:dyDescent="0.35">
      <c r="A9" t="s">
        <v>7</v>
      </c>
      <c r="B9" s="1">
        <v>12500</v>
      </c>
      <c r="D9" t="s">
        <v>21</v>
      </c>
      <c r="E9" s="1">
        <v>12500</v>
      </c>
    </row>
    <row r="10" spans="1:5" x14ac:dyDescent="0.35">
      <c r="A10" t="s">
        <v>8</v>
      </c>
      <c r="B10" s="1">
        <v>12000</v>
      </c>
      <c r="D10" t="s">
        <v>8</v>
      </c>
      <c r="E10" s="1">
        <v>12000</v>
      </c>
    </row>
    <row r="11" spans="1:5" x14ac:dyDescent="0.35">
      <c r="A11" t="s">
        <v>10</v>
      </c>
      <c r="B11" s="1">
        <v>20000</v>
      </c>
      <c r="D11" t="s">
        <v>10</v>
      </c>
      <c r="E11" s="1">
        <v>20000</v>
      </c>
    </row>
    <row r="13" spans="1:5" x14ac:dyDescent="0.35">
      <c r="A13" t="s">
        <v>11</v>
      </c>
      <c r="B13" s="1">
        <f>SUM(B1:B12)</f>
        <v>300000</v>
      </c>
      <c r="D13" t="s">
        <v>17</v>
      </c>
      <c r="E13" s="1">
        <f>SUM(E1:E12)</f>
        <v>300000</v>
      </c>
    </row>
    <row r="15" spans="1:5" x14ac:dyDescent="0.35">
      <c r="D15" t="s">
        <v>18</v>
      </c>
      <c r="E15" s="1">
        <f>SUM(E13/2)</f>
        <v>150000</v>
      </c>
    </row>
    <row r="16" spans="1:5" x14ac:dyDescent="0.35">
      <c r="A16" t="s">
        <v>12</v>
      </c>
      <c r="B16">
        <f>SUM(B13/2)</f>
        <v>150000</v>
      </c>
      <c r="D16" t="s">
        <v>19</v>
      </c>
      <c r="E16" s="1">
        <v>-12500</v>
      </c>
    </row>
    <row r="17" spans="1:5" x14ac:dyDescent="0.35">
      <c r="D17" t="s">
        <v>20</v>
      </c>
      <c r="E17" s="1">
        <f>SUM(E15,E16)</f>
        <v>137500</v>
      </c>
    </row>
    <row r="18" spans="1:5" x14ac:dyDescent="0.35">
      <c r="A18" t="s">
        <v>13</v>
      </c>
      <c r="B18">
        <f>B16</f>
        <v>150000</v>
      </c>
    </row>
    <row r="19" spans="1:5" x14ac:dyDescent="0.35">
      <c r="A19" t="s">
        <v>15</v>
      </c>
      <c r="B19" s="1">
        <v>-12500</v>
      </c>
      <c r="D19" t="s">
        <v>23</v>
      </c>
      <c r="E19">
        <f>SUM(E13/2)</f>
        <v>150000</v>
      </c>
    </row>
    <row r="20" spans="1:5" x14ac:dyDescent="0.35">
      <c r="A20" t="s">
        <v>16</v>
      </c>
      <c r="B20" s="1">
        <f>SUM(B18,B19)</f>
        <v>137500</v>
      </c>
    </row>
    <row r="21" spans="1:5" x14ac:dyDescent="0.35">
      <c r="B21" s="1"/>
    </row>
    <row r="22" spans="1:5" x14ac:dyDescent="0.35">
      <c r="B22" s="1"/>
    </row>
    <row r="23" spans="1:5" x14ac:dyDescent="0.35">
      <c r="A23" t="s">
        <v>24</v>
      </c>
    </row>
    <row r="24" spans="1:5" x14ac:dyDescent="0.35">
      <c r="A2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 Kaufman</dc:creator>
  <cp:lastModifiedBy>Arlene D. Schiff</cp:lastModifiedBy>
  <cp:lastPrinted>2015-12-21T23:08:09Z</cp:lastPrinted>
  <dcterms:created xsi:type="dcterms:W3CDTF">2014-08-22T16:16:38Z</dcterms:created>
  <dcterms:modified xsi:type="dcterms:W3CDTF">2018-09-11T18:06:35Z</dcterms:modified>
</cp:coreProperties>
</file>